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劳动关系协调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<sst xmlns="http://schemas.openxmlformats.org/spreadsheetml/2006/main" count="29" uniqueCount="22">
  <si>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2023年第三季度仓山区人社局劳动关系协调员市属经费分解表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</si>
  <si>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</si>
  <si>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</si>
  <si>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</si>
  <si>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</si>
  <si>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</si>
  <si>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</si>
  <si>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</si>
  <si>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</si>
  <si>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</si>
  <si>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</si>
  <si>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t>基本养老保险费</t>
  </si>
  <si>
    <t>失业保险费</t>
  </si>
  <si>
    <t>基本医疗保险费</t>
  </si>
  <si>
    <t>实拨金额
小计</t>
  </si>
  <si>
    <t>本季度
实拨金额</t>
  </si>
  <si>
    <r>
      <t>申请</t>
    </r>
    <r>
      <rPr>
        <sz val="11"/>
        <rFont val="宋体"/>
        <family val="0"/>
      </rPr>
      <t>金额</t>
    </r>
  </si>
  <si>
    <t>仓山区</t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</si>
  <si>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</si>
  <si>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t>120.00</t>
  </si>
  <si>
    <t>说明：</t>
  </si>
  <si>
    <t>1、表中逻辑关系：5=3-4；8=6-7；11=9-10；14=12-13；15=8+11+14；16=5+15。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</si>
</sst>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7.625" style="7" customWidth="1"/>
    <col min="6" max="6" width="11.625" style="7" customWidth="1"/>
    <col min="7" max="7" width="10.375" style="0" bestFit="1" customWidth="1"/>
    <col min="9" max="9" width="10.37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41" t="s">
        <v>1</v>
      </c>
      <c r="Q2" s="43"/>
    </row>
    <row r="3" spans="1:17" s="1" customFormat="1" ht="30" customHeight="1">
      <c r="A3" s="10" t="s">
        <v>2</v>
      </c>
      <c r="B3" s="11" t="s">
        <v>3</v>
      </c>
      <c r="C3" s="12" t="s">
        <v>4</v>
      </c>
      <c r="D3" s="13"/>
      <c r="E3" s="13"/>
      <c r="F3" s="14"/>
      <c r="G3" s="15" t="s">
        <v>5</v>
      </c>
      <c r="H3" s="13"/>
      <c r="I3" s="13"/>
      <c r="J3" s="13"/>
      <c r="K3" s="13"/>
      <c r="L3" s="13"/>
      <c r="M3" s="13"/>
      <c r="N3" s="13"/>
      <c r="O3" s="13"/>
      <c r="P3" s="14"/>
      <c r="Q3" s="44" t="s">
        <v>6</v>
      </c>
    </row>
    <row r="4" spans="1:17" s="3" customFormat="1" ht="28.5" customHeight="1">
      <c r="A4" s="16"/>
      <c r="B4" s="17"/>
      <c r="C4" s="18" t="s">
        <v>7</v>
      </c>
      <c r="D4" s="19" t="s">
        <v>8</v>
      </c>
      <c r="E4" s="11" t="s">
        <v>9</v>
      </c>
      <c r="F4" s="20" t="s">
        <v>10</v>
      </c>
      <c r="G4" s="15" t="s">
        <v>11</v>
      </c>
      <c r="H4" s="13"/>
      <c r="I4" s="14"/>
      <c r="J4" s="15" t="s">
        <v>12</v>
      </c>
      <c r="K4" s="13"/>
      <c r="L4" s="14"/>
      <c r="M4" s="19" t="s">
        <v>13</v>
      </c>
      <c r="N4" s="23"/>
      <c r="O4" s="23"/>
      <c r="P4" s="11" t="s">
        <v>14</v>
      </c>
      <c r="Q4" s="45"/>
    </row>
    <row r="5" spans="1:17" s="3" customFormat="1" ht="45" customHeight="1">
      <c r="A5" s="21"/>
      <c r="B5" s="22"/>
      <c r="C5" s="23"/>
      <c r="D5" s="23"/>
      <c r="E5" s="24"/>
      <c r="F5" s="24"/>
      <c r="G5" s="18" t="s">
        <v>8</v>
      </c>
      <c r="H5" s="18" t="s">
        <v>9</v>
      </c>
      <c r="I5" s="42" t="s">
        <v>15</v>
      </c>
      <c r="J5" s="18" t="s">
        <v>8</v>
      </c>
      <c r="K5" s="18" t="s">
        <v>9</v>
      </c>
      <c r="L5" s="42" t="s">
        <v>15</v>
      </c>
      <c r="M5" s="19" t="s">
        <v>16</v>
      </c>
      <c r="N5" s="42" t="s">
        <v>9</v>
      </c>
      <c r="O5" s="42" t="s">
        <v>15</v>
      </c>
      <c r="P5" s="24"/>
      <c r="Q5" s="46"/>
    </row>
    <row r="6" spans="1:17" s="4" customFormat="1" ht="16.5" customHeight="1">
      <c r="A6" s="25">
        <v>1</v>
      </c>
      <c r="B6" s="25">
        <v>2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47">
        <v>16</v>
      </c>
    </row>
    <row r="7" spans="1:17" s="3" customFormat="1" ht="33" customHeight="1">
      <c r="A7" s="26" t="s">
        <v>17</v>
      </c>
      <c r="B7" s="27">
        <v>2</v>
      </c>
      <c r="C7" s="27">
        <f>B7*3</f>
        <v>6</v>
      </c>
      <c r="D7" s="28">
        <f>C7*3706</f>
        <v>22236</v>
      </c>
      <c r="E7" s="29">
        <v>120</v>
      </c>
      <c r="F7" s="30">
        <f>D7-E7</f>
        <v>22116</v>
      </c>
      <c r="G7" s="30">
        <f>C7*592.96</f>
        <v>3557.76</v>
      </c>
      <c r="H7" s="30">
        <v>0</v>
      </c>
      <c r="I7" s="30">
        <f>G7-H7</f>
        <v>3557.76</v>
      </c>
      <c r="J7" s="30">
        <f>C7*18.53</f>
        <v>111.18</v>
      </c>
      <c r="K7" s="30">
        <v>0</v>
      </c>
      <c r="L7" s="30">
        <f>J7-K7</f>
        <v>111.18</v>
      </c>
      <c r="M7" s="30">
        <f>C7*336.96</f>
        <v>2021.7599999999998</v>
      </c>
      <c r="N7" s="30">
        <v>0</v>
      </c>
      <c r="O7" s="30">
        <f>M7-N7</f>
        <v>2021.7599999999998</v>
      </c>
      <c r="P7" s="30">
        <f>I7+O7+L7</f>
        <v>5690.700000000001</v>
      </c>
      <c r="Q7" s="48">
        <f>F7+P7</f>
        <v>27806.7</v>
      </c>
    </row>
    <row r="8" spans="1:17" s="5" customFormat="1" ht="33" customHeight="1">
      <c r="A8" s="31" t="s">
        <v>18</v>
      </c>
      <c r="B8" s="32">
        <f aca="true" t="shared" si="0" ref="B8:Q8">SUM(B7:B7)</f>
        <v>2</v>
      </c>
      <c r="C8" s="33">
        <f t="shared" si="0"/>
        <v>6</v>
      </c>
      <c r="D8" s="34">
        <f t="shared" si="0"/>
        <v>22236</v>
      </c>
      <c r="E8" s="35" t="s">
        <v>19</v>
      </c>
      <c r="F8" s="36">
        <f t="shared" si="0"/>
        <v>22116</v>
      </c>
      <c r="G8" s="36">
        <f t="shared" si="0"/>
        <v>3557.76</v>
      </c>
      <c r="H8" s="36">
        <f t="shared" si="0"/>
        <v>0</v>
      </c>
      <c r="I8" s="36">
        <f t="shared" si="0"/>
        <v>3557.76</v>
      </c>
      <c r="J8" s="36">
        <f t="shared" si="0"/>
        <v>111.18</v>
      </c>
      <c r="K8" s="36">
        <f t="shared" si="0"/>
        <v>0</v>
      </c>
      <c r="L8" s="36">
        <f t="shared" si="0"/>
        <v>111.18</v>
      </c>
      <c r="M8" s="36">
        <f t="shared" si="0"/>
        <v>2021.7599999999998</v>
      </c>
      <c r="N8" s="36">
        <f t="shared" si="0"/>
        <v>0</v>
      </c>
      <c r="O8" s="36">
        <f t="shared" si="0"/>
        <v>2021.7599999999998</v>
      </c>
      <c r="P8" s="36">
        <f t="shared" si="0"/>
        <v>5690.700000000001</v>
      </c>
      <c r="Q8" s="49">
        <f t="shared" si="0"/>
        <v>27806.7</v>
      </c>
    </row>
    <row r="9" spans="1:14" s="6" customFormat="1" ht="12" customHeight="1">
      <c r="A9" s="37"/>
      <c r="B9" s="38"/>
      <c r="E9" s="39"/>
      <c r="F9" s="39"/>
      <c r="G9" s="40"/>
      <c r="H9" s="40"/>
      <c r="M9" s="40"/>
      <c r="N9" s="40"/>
    </row>
    <row r="10" spans="1:15" s="6" customFormat="1" ht="18.75" customHeight="1">
      <c r="A10" s="39" t="s">
        <v>20</v>
      </c>
      <c r="C10" s="39" t="s">
        <v>21</v>
      </c>
      <c r="D10" s="39"/>
      <c r="E10" s="39"/>
      <c r="F10" s="39"/>
      <c r="G10" s="39"/>
      <c r="H10" s="39"/>
      <c r="I10" s="39"/>
      <c r="J10" s="39"/>
      <c r="M10" s="40"/>
      <c r="O10" s="40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城乡保</cp:lastModifiedBy>
  <dcterms:created xsi:type="dcterms:W3CDTF">2023-06-19T04:11:38Z</dcterms:created>
  <dcterms:modified xsi:type="dcterms:W3CDTF">2023-10-12T08:32:11Z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ubyTemplate">
    <vt:lpwstr>14</vt:lpwstr>
  </property>
  <property fmtid="{D5CDD505-2E9C-101B-9397-08002B2CF9AE}" pid="5" name="I">
    <vt:lpwstr>6E9CD6AFA0244F828661DA181C55105C</vt:lpwstr>
  </property>
</Properties>
</file>